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<sst xmlns="http://schemas.openxmlformats.org/spreadsheetml/2006/main" count="704" uniqueCount="367">
  <si>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</si>
  <si>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</si>
  <si>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</si>
  <si>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</si>
  <si>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</si>
  <si>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</si>
  <si>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</si>
  <si>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</si>
  <si>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</si>
  <si>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</si>
  <si>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</si>
  <si>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</si>
  <si>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</si>
  <si>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</si>
  <si>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</si>
  <si>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</si>
  <si>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</si>
  <si>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</si>
  <si>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</si>
  <si>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</si>
  <si>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</si>
  <si>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</si>
  <si>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</si>
  <si>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</si>
  <si>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</si>
  <si>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</si>
  <si>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</si>
  <si>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</si>
  <si>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</si>
  <si>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</si>
  <si>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</si>
  <si>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</si>
  <si>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</si>
  <si>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</si>
  <si>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</si>
  <si>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</si>
  <si>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</si>
  <si>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</si>
  <si>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</si>
  <si>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</si>
  <si>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</si>
  <si>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</si>
  <si>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</si>
  <si>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</si>
  <si>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</si>
  <si>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</si>
  <si>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</si>
  <si>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</si>
  <si>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</si>
  <si>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</si>
  <si>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</si>
  <si>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</si>
  <si>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</si>
  <si>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</si>
  <si>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</si>
  <si>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</si>
  <si>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</si>
  <si>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</si>
  <si>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</si>
  <si>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</si>
  <si>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</si>
  <si>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</si>
  <si>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</si>
  <si>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</si>
  <si>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</si>
  <si>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</si>
  <si>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</si>
  <si>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</si>
  <si>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</si>
  <si>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</si>
  <si>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</si>
  <si>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</si>
  <si>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</si>
  <si>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</si>
  <si>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</si>
  <si>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</si>
  <si>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</si>
  <si>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</si>
  <si>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</si>
  <si>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</si>
  <si>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</si>
  <si>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</si>
  <si>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</si>
  <si>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</si>
  <si>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</si>
  <si>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</si>
  <si>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</si>
  <si>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</si>
  <si>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</si>
  <si>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</si>
  <si>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</si>
  <si>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</si>
  <si>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</si>
  <si>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</si>
  <si>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</si>
  <si>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</si>
  <si>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</si>
  <si>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</si>
  <si>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</si>
  <si>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</si>
  <si>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</si>
  <si>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</si>
  <si>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</si>
  <si>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</si>
  <si>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</si>
  <si>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</si>
  <si>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</si>
  <si>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</si>
  <si>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</si>
  <si>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</si>
  <si>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</si>
  <si>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</si>
  <si>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</si>
  <si>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</si>
  <si>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</si>
  <si>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</si>
  <si>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</si>
  <si>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</si>
  <si>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</si>
  <si>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</si>
  <si>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</si>
  <si>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</si>
  <si>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</si>
  <si>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</si>
  <si>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</si>
  <si>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</si>
  <si>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</si>
  <si>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</si>
  <si>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</si>
  <si>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</si>
  <si>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</si>
  <si>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</si>
  <si>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</si>
  <si>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</si>
  <si>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</si>
  <si>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</si>
  <si>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</si>
  <si>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</si>
  <si>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</si>
  <si>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</si>
  <si>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</si>
  <si>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</si>
  <si>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</si>
  <si>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</si>
  <si>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</si>
  <si>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</si>
  <si>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</si>
  <si>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</si>
  <si>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</si>
  <si>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</si>
  <si>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</si>
  <si>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</si>
  <si>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</si>
  <si>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</si>
  <si>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</si>
  <si>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</si>
  <si>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</si>
  <si>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</si>
  <si>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</si>
  <si>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</si>
  <si>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</si>
  <si>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</si>
  <si>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</si>
  <si>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</si>
  <si>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</si>
  <si>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</si>
  <si>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</si>
  <si>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</si>
  <si>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</si>
  <si>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</si>
  <si>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</si>
  <si>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</si>
  <si>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</si>
  <si>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</si>
  <si>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</si>
  <si>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</si>
  <si>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</si>
  <si>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</si>
  <si>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</si>
  <si>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</si>
  <si>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</si>
  <si>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</si>
  <si>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</si>
  <si>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</si>
  <si>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</si>
  <si>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</si>
  <si>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</si>
  <si>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</si>
  <si>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</si>
  <si>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</si>
  <si>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</si>
  <si>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</si>
  <si>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</si>
  <si>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</si>
  <si>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</si>
  <si>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</si>
  <si>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</si>
  <si>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</si>
  <si>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</si>
  <si>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</si>
  <si>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</si>
  <si>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</si>
  <si>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</si>
  <si>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</si>
  <si>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</si>
  <si>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</si>
  <si>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</si>
  <si>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</si>
  <si>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</si>
  <si>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</si>
  <si>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</si>
  <si>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</si>
  <si>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</si>
  <si>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</si>
  <si>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</si>
  <si>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</si>
  <si>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</si>
  <si>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</si>
  <si>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</si>
  <si>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</si>
  <si>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</si>
  <si>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</si>
  <si>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</si>
  <si>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</si>
  <si>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</si>
  <si>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</si>
  <si>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</si>
  <si>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</si>
  <si>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</si>
  <si>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</si>
  <si>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</si>
  <si>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</si>
  <si>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</si>
  <si>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</si>
  <si>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</si>
  <si>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</si>
  <si>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</si>
  <si>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</si>
  <si>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</si>
  <si>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</si>
  <si>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</si>
  <si>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</si>
  <si>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</si>
  <si>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</si>
  <si>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</si>
  <si>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</si>
  <si>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</si>
  <si>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</si>
  <si>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</si>
  <si>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</si>
  <si>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</si>
  <si>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</si>
  <si>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</si>
  <si>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</si>
  <si>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</si>
  <si>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</si>
  <si>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</si>
  <si>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</si>
  <si>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</si>
  <si>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</si>
  <si>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</si>
  <si>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</si>
  <si>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</si>
  <si>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</si>
  <si>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</si>
  <si>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</si>
  <si>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</si>
  <si>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</si>
  <si>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</si>
  <si>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</si>
  <si>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</si>
  <si>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</si>
  <si>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</si>
  <si>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</si>
  <si>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</si>
  <si>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</si>
  <si>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</si>
  <si>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</si>
  <si>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</si>
  <si>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</si>
  <si>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</si>
  <si>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</si>
  <si>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</si>
  <si>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</si>
  <si>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</si>
  <si>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</si>
  <si>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</si>
  <si>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</si>
  <si>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</si>
  <si>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</si>
  <si>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</si>
  <si>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</si>
  <si>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</si>
  <si>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</si>
  <si>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</si>
  <si>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</si>
  <si>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</si>
  <si>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</si>
  <si>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</si>
  <si>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</si>
  <si>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</si>
  <si>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</si>
  <si>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</si>
  <si>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</si>
  <si>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</si>
  <si>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</si>
  <si>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</si>
  <si>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</si>
  <si>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</si>
  <si>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</si>
  <si>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</si>
  <si>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</si>
  <si>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</si>
  <si>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</si>
  <si>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</si>
  <si>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</si>
  <si>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</si>
  <si>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</si>
  <si>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</si>
  <si>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</si>
  <si>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</si>
  <si>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</si>
  <si>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</si>
  <si>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</si>
  <si>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</si>
  <si>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</si>
  <si>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</si>
  <si>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</si>
  <si>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</si>
  <si>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</si>
  <si>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</si>
  <si>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</si>
  <si>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</si>
  <si>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</si>
  <si>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</si>
  <si>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</si>
  <si>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</si>
  <si>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</si>
  <si>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</si>
  <si>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</si>
  <si>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</si>
  <si>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</si>
  <si>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</si>
  <si>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</si>
  <si>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</si>
  <si>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</si>
  <si>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</si>
  <si>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</si>
  <si>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</si>
  <si>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</si>
  <si>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</si>
  <si>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</si>
  <si>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</si>
  <si>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</si>
  <si>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</si>
  <si>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</si>
  <si>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</si>
  <si>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</si>
  <si>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</si>
  <si>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</si>
  <si>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</si>
  <si>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</si>
  <si>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</si>
  <si>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</si>
  <si>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"05"  лютого  2021 р.</t>
  </si>
  <si>
    <r>
      <t>"</t>
    </r>
    <r>
      <rPr>
        <u val="single"/>
        <sz val="20"/>
        <rFont val="Arial Cyr"/>
        <family val="0"/>
      </rPr>
      <t xml:space="preserve">   04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</si>
  <si>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150/10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</si>
</sst>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5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1.emf" /><Relationship Id="rId7" Type="http://schemas.openxmlformats.org/officeDocument/2006/relationships/image" Target="../media/image22.emf" /><Relationship Id="rId8" Type="http://schemas.openxmlformats.org/officeDocument/2006/relationships/image" Target="../media/image26.emf" /><Relationship Id="rId9" Type="http://schemas.openxmlformats.org/officeDocument/2006/relationships/image" Target="../media/image21.emf" /><Relationship Id="rId10" Type="http://schemas.openxmlformats.org/officeDocument/2006/relationships/image" Target="../media/image27.emf" /><Relationship Id="rId11" Type="http://schemas.openxmlformats.org/officeDocument/2006/relationships/image" Target="../media/image37.emf" /><Relationship Id="rId12" Type="http://schemas.openxmlformats.org/officeDocument/2006/relationships/image" Target="../media/image34.emf" /><Relationship Id="rId13" Type="http://schemas.openxmlformats.org/officeDocument/2006/relationships/image" Target="../media/image36.emf" /><Relationship Id="rId14" Type="http://schemas.openxmlformats.org/officeDocument/2006/relationships/image" Target="../media/image33.emf" /><Relationship Id="rId15" Type="http://schemas.openxmlformats.org/officeDocument/2006/relationships/image" Target="../media/image20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19.emf" /><Relationship Id="rId2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32.666666666666664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v>75.26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119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106</v>
      </c>
      <c r="M21" s="67" t="s">
        <v>95</v>
      </c>
      <c r="N21" s="76"/>
      <c r="O21" s="68" t="s">
        <v>67</v>
      </c>
      <c r="P21" s="67" t="s">
        <v>257</v>
      </c>
      <c r="Q21" s="68" t="s">
        <v>238</v>
      </c>
      <c r="R21" s="67" t="s">
        <v>286</v>
      </c>
      <c r="S21" s="67" t="s">
        <v>11</v>
      </c>
      <c r="T21" s="67"/>
      <c r="U21" s="67"/>
      <c r="V21" s="67"/>
      <c r="W21" s="67" t="s">
        <v>244</v>
      </c>
      <c r="X21" s="67" t="s">
        <v>9</v>
      </c>
      <c r="Y21" s="76"/>
      <c r="Z21" s="68" t="s">
        <v>91</v>
      </c>
      <c r="AA21" s="67" t="s">
        <v>8</v>
      </c>
      <c r="AB21" s="67" t="s">
        <v>215</v>
      </c>
      <c r="AC21" s="67" t="s">
        <v>10</v>
      </c>
      <c r="AD21" s="67" t="s">
        <v>11</v>
      </c>
      <c r="AE21" s="67" t="s">
        <v>109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34</v>
      </c>
      <c r="X23" s="20">
        <f>W23</f>
        <v>34</v>
      </c>
      <c r="Y23" s="70">
        <f>X23</f>
        <v>34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70">
        <f t="shared" si="1"/>
        <v>28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200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 t="s">
        <v>366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v>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0.053571428571428575</v>
      </c>
      <c r="AJ29" s="168"/>
      <c r="AK29" s="163">
        <f>SUM(G30:AG30)</f>
        <v>1.75</v>
      </c>
      <c r="AL29" s="164"/>
      <c r="AM29" s="156">
        <f>IF(AK29=0,0,AT117)</f>
        <v>63.9</v>
      </c>
      <c r="AN29" s="158">
        <f>AK29*AM29</f>
        <v>111.825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1.75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0.04285714285714286</v>
      </c>
      <c r="AJ33" s="168"/>
      <c r="AK33" s="163">
        <f>SUM(G34:AG34)</f>
        <v>1.4</v>
      </c>
      <c r="AL33" s="164"/>
      <c r="AM33" s="156">
        <f>IF(AK33=0,0,AV117)</f>
        <v>92</v>
      </c>
      <c r="AN33" s="158">
        <f>AK33*AM33</f>
        <v>128.79999999999998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  <v>1.4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</v>
      </c>
      <c r="AJ37" s="168"/>
      <c r="AK37" s="163">
        <f>SUM(G38:AG38)</f>
        <v>0</v>
      </c>
      <c r="AL37" s="164"/>
      <c r="AM37" s="156">
        <f>IF(AK37=0,0,AX117)</f>
        <v>0</v>
      </c>
      <c r="AN37" s="158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0.050357142857142864</v>
      </c>
      <c r="AJ41" s="168"/>
      <c r="AK41" s="163">
        <f>SUM(G42:AG42)</f>
        <v>1.645</v>
      </c>
      <c r="AL41" s="164"/>
      <c r="AM41" s="156">
        <v>165.33</v>
      </c>
      <c r="AN41" s="158">
        <f>AK41*AM41</f>
        <v>271.96785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0.175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0.35</v>
      </c>
      <c r="P42" s="46">
        <f t="shared" si="27"/>
        <v>0.28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v>5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5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0.02029591836734694</v>
      </c>
      <c r="AJ47" s="168"/>
      <c r="AK47" s="163">
        <f>SUM(G48:AG48)</f>
        <v>0.663</v>
      </c>
      <c r="AL47" s="164"/>
      <c r="AM47" s="156">
        <f>IF(AK47=0,0,BC117)</f>
        <v>33.6</v>
      </c>
      <c r="AN47" s="158">
        <f>AK47*AM47</f>
        <v>22.2768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0.28</v>
      </c>
      <c r="P48" s="46">
        <f t="shared" si="36"/>
        <v>0.175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0.14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100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0.3278571428571429</v>
      </c>
      <c r="AJ49" s="168"/>
      <c r="AK49" s="163">
        <f>SUM(G50:AG50)</f>
        <v>10.71</v>
      </c>
      <c r="AL49" s="164"/>
      <c r="AM49" s="156">
        <f>IF(AK49=0,0,BD117)</f>
        <v>18.8</v>
      </c>
      <c r="AN49" s="158">
        <f>AK49*AM49</f>
        <v>201.348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7.21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  <v>3.5</v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0.21648979591836737</v>
      </c>
      <c r="AJ53" s="168"/>
      <c r="AK53" s="163">
        <f>SUM(G54:AG54)</f>
        <v>7.072</v>
      </c>
      <c r="AL53" s="164"/>
      <c r="AM53" s="156">
        <f>IF(AK53=0,0,BF117)</f>
        <v>24.53</v>
      </c>
      <c r="AN53" s="158">
        <f>AK53*AM53</f>
        <v>173.47616000000002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7.072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v>10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0.036734693877551024</v>
      </c>
      <c r="AJ55" s="168"/>
      <c r="AK55" s="163">
        <f>SUM(G56:AG56)</f>
        <v>1.2</v>
      </c>
      <c r="AL55" s="164"/>
      <c r="AM55" s="156">
        <f>IF(AK55=0,0,BG117)</f>
        <v>63.85</v>
      </c>
      <c r="AN55" s="158">
        <f>AK55*AM55</f>
        <v>76.62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  <v>0.35</v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0.14675510204081632</v>
      </c>
      <c r="AJ57" s="168"/>
      <c r="AK57" s="163">
        <f>SUM(G58:AG58)</f>
        <v>4.794</v>
      </c>
      <c r="AL57" s="164"/>
      <c r="AM57" s="156">
        <v>53.6</v>
      </c>
      <c r="AN57" s="158">
        <f>AK57*AM57</f>
        <v>256.9584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4.794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0.02142857142857143</v>
      </c>
      <c r="AJ59" s="168"/>
      <c r="AK59" s="163">
        <f>SUM(G60:AG60)</f>
        <v>0.7</v>
      </c>
      <c r="AL59" s="164"/>
      <c r="AM59" s="156">
        <v>128</v>
      </c>
      <c r="AN59" s="158">
        <f>AK59*AM59</f>
        <v>89.6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1.1755102040816328</v>
      </c>
      <c r="AJ61" s="168"/>
      <c r="AK61" s="169">
        <f>SUM(G62:AG62)</f>
        <v>38.4</v>
      </c>
      <c r="AL61" s="170"/>
      <c r="AM61" s="156">
        <f>IF(AK61=0,0,BJ117)</f>
        <v>2.1</v>
      </c>
      <c r="AN61" s="158">
        <f>AK61*AM61</f>
        <v>80.64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35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3.4000000000000004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</v>
      </c>
      <c r="AJ65" s="168"/>
      <c r="AK65" s="163">
        <f>SUM(G66:AG66)</f>
        <v>0</v>
      </c>
      <c r="AL65" s="164"/>
      <c r="AM65" s="156">
        <f>IF(AK65=0,0,BL117)</f>
        <v>0</v>
      </c>
      <c r="AN65" s="158">
        <f>AK65*AM65</f>
        <v>0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0.006857142857142858</v>
      </c>
      <c r="AJ67" s="168"/>
      <c r="AK67" s="163">
        <f>SUM(G68:AG68)</f>
        <v>0.224</v>
      </c>
      <c r="AL67" s="164"/>
      <c r="AM67" s="156">
        <f>IF(AK67=0,0,BM117)</f>
        <v>75.5</v>
      </c>
      <c r="AN67" s="158">
        <f>AK67*AM67</f>
        <v>16.912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0.224</v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0.06321428571428572</v>
      </c>
      <c r="AJ69" s="168"/>
      <c r="AK69" s="163">
        <f>SUM(G70:AG70)</f>
        <v>2.065</v>
      </c>
      <c r="AL69" s="164"/>
      <c r="AM69" s="156">
        <f>IF(AK69=0,0,BN117)</f>
        <v>19.7</v>
      </c>
      <c r="AN69" s="158">
        <f>AK69*AM69</f>
        <v>40.680499999999995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  <v>2.065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0.011448979591836736</v>
      </c>
      <c r="AJ71" s="168"/>
      <c r="AK71" s="163">
        <f>SUM(G72:AG72)</f>
        <v>0.374</v>
      </c>
      <c r="AL71" s="164"/>
      <c r="AM71" s="156">
        <f>IF(AK71=0,0,BO117)</f>
        <v>14.2</v>
      </c>
      <c r="AN71" s="158">
        <f>AK71*AM71</f>
        <v>5.3107999999999995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0.374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8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0.008571428571428574</v>
      </c>
      <c r="AJ73" s="168"/>
      <c r="AK73" s="163">
        <f>SUM(G74:AG74)</f>
        <v>0.28</v>
      </c>
      <c r="AL73" s="164"/>
      <c r="AM73" s="156">
        <f>IF(AK73=0,0,BP117)</f>
        <v>12.25</v>
      </c>
      <c r="AN73" s="158">
        <f>AK73*AM73</f>
        <v>3.43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0.28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70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0.07500000000000001</v>
      </c>
      <c r="AJ83" s="168"/>
      <c r="AK83" s="163">
        <f>SUM(G84:AG84)</f>
        <v>2.45</v>
      </c>
      <c r="AL83" s="164"/>
      <c r="AM83" s="156">
        <f>IF(AK83=0,0,BR117)</f>
        <v>22.2</v>
      </c>
      <c r="AN83" s="158">
        <f>AK83*AM83</f>
        <v>54.39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  <v>2.45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20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14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21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0.07007142857142858</v>
      </c>
      <c r="AJ97" s="168"/>
      <c r="AK97" s="163">
        <f>SUM(G98:AG98)</f>
        <v>2.289</v>
      </c>
      <c r="AL97" s="164"/>
      <c r="AM97" s="156">
        <f>IF(AK97=0,0,BW117)</f>
        <v>14</v>
      </c>
      <c r="AN97" s="158">
        <f>AK97*AM97</f>
        <v>32.046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0.525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</c>
      <c r="M98" s="46">
        <f t="shared" si="107"/>
        <v>0.7</v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0.476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0.588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0.034285714285714294</v>
      </c>
      <c r="AJ105" s="168"/>
      <c r="AK105" s="163">
        <f>SUM(G106:AG106)</f>
        <v>1.12</v>
      </c>
      <c r="AL105" s="164"/>
      <c r="AM105" s="156">
        <f>IF(AK105=0,0,CA117)</f>
        <v>51.5</v>
      </c>
      <c r="AN105" s="158">
        <f>AK105*AM105</f>
        <v>57.68000000000001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1.12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0.010285714285714287</v>
      </c>
      <c r="AJ107" s="168"/>
      <c r="AK107" s="163">
        <f>SUM(G108:AG108)</f>
        <v>0.336</v>
      </c>
      <c r="AL107" s="164"/>
      <c r="AM107" s="156">
        <f>IF(AK107=0,0,CB117)</f>
        <v>72</v>
      </c>
      <c r="AN107" s="158">
        <f>AK107*AM107</f>
        <v>24.192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0.336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0.2142857142857143</v>
      </c>
      <c r="AJ111" s="168"/>
      <c r="AK111" s="163">
        <f>SUM(G112:AG112)</f>
        <v>7</v>
      </c>
      <c r="AL111" s="164"/>
      <c r="AM111" s="156">
        <f>IF(AK111=0,0,CD117)</f>
        <v>24.8</v>
      </c>
      <c r="AN111" s="158">
        <f>AK111*AM111</f>
        <v>173.6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0.32142857142857145</v>
      </c>
      <c r="AJ115" s="168"/>
      <c r="AK115" s="163">
        <f>SUM(G116:AG116)</f>
        <v>10.5</v>
      </c>
      <c r="AL115" s="164"/>
      <c r="AM115" s="156">
        <f>IF(AK115=0,0,CF117)</f>
        <v>16.8</v>
      </c>
      <c r="AN115" s="158">
        <f>AK115*AM115</f>
        <v>176.4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10.5</v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18.8</v>
      </c>
      <c r="BE117" s="98">
        <v>80.54</v>
      </c>
      <c r="BF117" s="62">
        <v>24.53</v>
      </c>
      <c r="BG117" s="62">
        <v>63.85</v>
      </c>
      <c r="BH117" s="62">
        <v>121</v>
      </c>
      <c r="BI117" s="62">
        <v>209</v>
      </c>
      <c r="BJ117" s="62">
        <v>2.1</v>
      </c>
      <c r="BK117" s="62">
        <v>33.02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6.8</v>
      </c>
      <c r="CP117" s="62">
        <v>51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53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0.18021428571428574</v>
      </c>
      <c r="AJ125" s="168"/>
      <c r="AK125" s="163">
        <f>SUM(G126:AG126)</f>
        <v>5.8870000000000005</v>
      </c>
      <c r="AL125" s="164"/>
      <c r="AM125" s="156">
        <f>IF(AK125=0,0,CG117)</f>
        <v>13.1</v>
      </c>
      <c r="AN125" s="158">
        <f>AK125*AM125</f>
        <v>77.11970000000001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1.855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4.032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60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0.1465714285714286</v>
      </c>
      <c r="AJ127" s="168"/>
      <c r="AK127" s="163">
        <f>SUM(G128:AG128)</f>
        <v>4.788</v>
      </c>
      <c r="AL127" s="164"/>
      <c r="AM127" s="156">
        <f>IF(AK127=0,0,CH117)</f>
        <v>4.25</v>
      </c>
      <c r="AN127" s="158">
        <f>AK127*AM127</f>
        <v>20.349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2.1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2.688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16</v>
      </c>
      <c r="Q129" s="37">
        <f>VLOOKUP(обед3,таб,45,FALSE)</f>
        <v>36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0.09750000000000002</v>
      </c>
      <c r="AJ129" s="168"/>
      <c r="AK129" s="163">
        <f>SUM(G130:AG130)</f>
        <v>3.1850000000000005</v>
      </c>
      <c r="AL129" s="164"/>
      <c r="AM129" s="156">
        <f>IF(AK129=0,0,CI117)</f>
        <v>5.9</v>
      </c>
      <c r="AN129" s="158">
        <f>AK129*AM129</f>
        <v>18.791500000000003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0.665</v>
      </c>
      <c r="P130" s="45">
        <f t="shared" si="156"/>
        <v>0.56</v>
      </c>
      <c r="Q130" s="49">
        <f t="shared" si="156"/>
        <v>1.26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0.7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81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0.1767857142857143</v>
      </c>
      <c r="AJ131" s="168"/>
      <c r="AK131" s="163">
        <f>SUM(G132:AG132)</f>
        <v>5.775</v>
      </c>
      <c r="AL131" s="164"/>
      <c r="AM131" s="156">
        <f>IF(AK131=0,0,CJ117)</f>
        <v>7.8</v>
      </c>
      <c r="AN131" s="158">
        <f>AK131*AM131</f>
        <v>45.045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  <v>2.835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2.24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0.08571428571428572</v>
      </c>
      <c r="AJ135" s="168"/>
      <c r="AK135" s="163">
        <f>SUM(G136:AG136)</f>
        <v>2.8</v>
      </c>
      <c r="AL135" s="164"/>
      <c r="AM135" s="156">
        <f>IF(AK135=0,0,CL117)</f>
        <v>21.92</v>
      </c>
      <c r="AN135" s="158">
        <f>AK135*AM135</f>
        <v>61.376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160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0.17142857142857143</v>
      </c>
      <c r="AJ137" s="168"/>
      <c r="AK137" s="163">
        <f>SUM(G138:AG138)</f>
        <v>5.6</v>
      </c>
      <c r="AL137" s="164"/>
      <c r="AM137" s="156">
        <f>IF(AK137=0,0,CO117)</f>
        <v>6.8</v>
      </c>
      <c r="AN137" s="158">
        <f>AK137*AM137</f>
        <v>38.08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5.6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0.002785714285714286</v>
      </c>
      <c r="AJ141" s="168"/>
      <c r="AK141" s="163">
        <f>SUM(G142:AG142)</f>
        <v>0.091</v>
      </c>
      <c r="AL141" s="164"/>
      <c r="AM141" s="156">
        <f>IF(AK141=0,0,CM117)</f>
        <v>48.2</v>
      </c>
      <c r="AN141" s="158">
        <f>AK141*AM141</f>
        <v>4.3862000000000005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0.035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0.056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</v>
      </c>
      <c r="AJ147" s="168"/>
      <c r="AK147" s="163">
        <f>SUM(G148:AG148)</f>
        <v>14.7</v>
      </c>
      <c r="AL147" s="164"/>
      <c r="AM147" s="156">
        <f>IF(AK147=0,0,CQ117)</f>
        <v>13.8</v>
      </c>
      <c r="AN147" s="158">
        <f>AK147*AM147</f>
        <v>202.86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4.2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2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0.0021428571428571434</v>
      </c>
      <c r="AJ157" s="168"/>
      <c r="AK157" s="163">
        <f>SUM(G158:AG158)</f>
        <v>0.07</v>
      </c>
      <c r="AL157" s="164"/>
      <c r="AM157" s="156">
        <f>IF(AK157=0,0,CV117)</f>
        <v>145</v>
      </c>
      <c r="AN157" s="158">
        <f>AK157*AM157</f>
        <v>10.15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  <v>0.07</v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0.32666666666666666</v>
      </c>
      <c r="AL163" s="164"/>
      <c r="AM163" s="156">
        <f>IF(AK163=0,0,CY117)</f>
        <v>6.33</v>
      </c>
      <c r="AN163" s="158">
        <f>AK163*AM163</f>
        <v>2.0678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0.0008571428571428572</v>
      </c>
      <c r="AJ171" s="168"/>
      <c r="AK171" s="163">
        <f>SUM(G172:AG172)</f>
        <v>0.028</v>
      </c>
      <c r="AL171" s="164"/>
      <c r="AM171" s="156">
        <f>IF(AK171=0,0,DC117)</f>
        <v>86.67</v>
      </c>
      <c r="AN171" s="158">
        <f>AK171*AM171</f>
        <v>2.4267600000000003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0.028</v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0.068</v>
      </c>
      <c r="AL175" s="164"/>
      <c r="AM175" s="156">
        <f>IF(AK175=0,0,DI117)</f>
        <v>39</v>
      </c>
      <c r="AN175" s="158">
        <f>AK175*AM175</f>
        <v>2.652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0.068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2483.4574700000003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2021-02-04T06:45:59Z</cp:lastPrinted>
  <dcterms:created xsi:type="dcterms:W3CDTF">1996-10-08T23:32:33Z</dcterms:created>
  <dcterms:modified xsi:type="dcterms:W3CDTF">2021-02-08T07:08:41Z</dcterms:modified>
  <cp:category/>
  <cp:version/>
  <cp:contentType/>
  <cp:contentStatus/>
</cp:coreProperties>
</file>